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s277232/Downloads/"/>
    </mc:Choice>
  </mc:AlternateContent>
  <xr:revisionPtr revIDLastSave="0" documentId="8_{1D89831D-10C6-2345-9FAC-140400B96CAF}" xr6:coauthVersionLast="33" xr6:coauthVersionMax="33" xr10:uidLastSave="{00000000-0000-0000-0000-000000000000}"/>
  <bookViews>
    <workbookView xWindow="0" yWindow="460" windowWidth="38400" windowHeight="19940" xr2:uid="{00000000-000D-0000-FFFF-FFFF00000000}"/>
  </bookViews>
  <sheets>
    <sheet name="actual budget" sheetId="5" r:id="rId1"/>
    <sheet name="industry budget" sheetId="6" r:id="rId2"/>
  </sheets>
  <calcPr calcId="162913"/>
</workbook>
</file>

<file path=xl/calcChain.xml><?xml version="1.0" encoding="utf-8"?>
<calcChain xmlns="http://schemas.openxmlformats.org/spreadsheetml/2006/main">
  <c r="F51" i="6" l="1"/>
  <c r="E47" i="6"/>
  <c r="F47" i="6" s="1"/>
  <c r="E46" i="6"/>
  <c r="F46" i="6" s="1"/>
  <c r="E45" i="6"/>
  <c r="F45" i="6" s="1"/>
  <c r="E44" i="6"/>
  <c r="F44" i="6" s="1"/>
  <c r="E43" i="6"/>
  <c r="F43" i="6" s="1"/>
  <c r="F40" i="6"/>
  <c r="E40" i="6"/>
  <c r="E38" i="6"/>
  <c r="F38" i="6" s="1"/>
  <c r="F37" i="6"/>
  <c r="E37" i="6"/>
  <c r="E35" i="6"/>
  <c r="F35" i="6" s="1"/>
  <c r="F33" i="6"/>
  <c r="E33" i="6"/>
  <c r="F32" i="6"/>
  <c r="E30" i="6"/>
  <c r="F30" i="6" s="1"/>
  <c r="E28" i="6"/>
  <c r="F28" i="6" s="1"/>
  <c r="E27" i="6"/>
  <c r="F27" i="6" s="1"/>
  <c r="E26" i="6"/>
  <c r="F26" i="6" s="1"/>
  <c r="E25" i="6"/>
  <c r="F25" i="6" s="1"/>
  <c r="E24" i="6"/>
  <c r="F24" i="6" s="1"/>
  <c r="E22" i="6"/>
  <c r="F22" i="6" s="1"/>
  <c r="E20" i="6"/>
  <c r="F20" i="6" s="1"/>
  <c r="E18" i="6"/>
  <c r="F18" i="6" s="1"/>
  <c r="E16" i="6"/>
  <c r="F16" i="6" s="1"/>
  <c r="E15" i="6"/>
  <c r="F15" i="6" s="1"/>
  <c r="E13" i="6"/>
  <c r="F13" i="6" s="1"/>
  <c r="E12" i="6"/>
  <c r="F12" i="6" s="1"/>
  <c r="F41" i="6" s="1"/>
  <c r="E8" i="6"/>
  <c r="F8" i="6" s="1"/>
  <c r="F7" i="6"/>
  <c r="E7" i="6"/>
  <c r="E6" i="6"/>
  <c r="F6" i="6" s="1"/>
  <c r="F9" i="6" s="1"/>
  <c r="F52" i="6" s="1"/>
  <c r="E17" i="5"/>
  <c r="E16" i="5"/>
  <c r="E15" i="5"/>
  <c r="E14" i="5"/>
  <c r="E13" i="5"/>
  <c r="E12" i="5"/>
  <c r="E11" i="5"/>
  <c r="E10" i="5"/>
  <c r="E9" i="5"/>
  <c r="E8" i="5"/>
  <c r="E7" i="5"/>
  <c r="E6" i="5"/>
  <c r="E18" i="5" s="1"/>
  <c r="E5" i="5"/>
  <c r="E4" i="5"/>
  <c r="E3" i="5"/>
  <c r="F53" i="6" l="1"/>
  <c r="F54" i="6" s="1"/>
  <c r="F48" i="6"/>
  <c r="F55" i="6" l="1"/>
  <c r="F56" i="6" s="1"/>
  <c r="F57" i="6" s="1"/>
</calcChain>
</file>

<file path=xl/sharedStrings.xml><?xml version="1.0" encoding="utf-8"?>
<sst xmlns="http://schemas.openxmlformats.org/spreadsheetml/2006/main" count="90" uniqueCount="82">
  <si>
    <t>Production</t>
  </si>
  <si>
    <t>Budget Outline - Short Film - Actual</t>
  </si>
  <si>
    <t>Item</t>
  </si>
  <si>
    <t>Outline</t>
  </si>
  <si>
    <t>Quantity</t>
  </si>
  <si>
    <t>Price</t>
  </si>
  <si>
    <t>Total</t>
  </si>
  <si>
    <t>Police Uniform Hire</t>
  </si>
  <si>
    <t>Talent costume</t>
  </si>
  <si>
    <t>Producer</t>
  </si>
  <si>
    <t>Cinematographer</t>
  </si>
  <si>
    <t>A1 Print</t>
  </si>
  <si>
    <t>Poster</t>
  </si>
  <si>
    <t>Eye Piece</t>
  </si>
  <si>
    <t>Prop</t>
  </si>
  <si>
    <t>Balaclavas</t>
  </si>
  <si>
    <t>Petrol</t>
  </si>
  <si>
    <t>Travel</t>
  </si>
  <si>
    <t>Makeup</t>
  </si>
  <si>
    <t>Jacob Smith</t>
  </si>
  <si>
    <t>Actor hire</t>
  </si>
  <si>
    <t>McDonalds</t>
  </si>
  <si>
    <t>BigMac Meal</t>
  </si>
  <si>
    <t>Adobe Creative Cloud</t>
  </si>
  <si>
    <t>1-Month Subscription</t>
  </si>
  <si>
    <t>Budget Outline – Short Film</t>
  </si>
  <si>
    <t>Pre-production</t>
  </si>
  <si>
    <t xml:space="preserve">1 Pre-production -– Story/script/development </t>
  </si>
  <si>
    <t>Number</t>
  </si>
  <si>
    <t>Days</t>
  </si>
  <si>
    <t>Daily Cost</t>
  </si>
  <si>
    <t>Cost</t>
  </si>
  <si>
    <t>Story and script fee</t>
  </si>
  <si>
    <t>n/a</t>
  </si>
  <si>
    <t>Director</t>
  </si>
  <si>
    <t>Researcher</t>
  </si>
  <si>
    <t>Pre-production sub-total</t>
  </si>
  <si>
    <t>2.1 Producer/Director</t>
  </si>
  <si>
    <t>2.2 Crew – camera</t>
  </si>
  <si>
    <t>Camera assistant</t>
  </si>
  <si>
    <t>2.3 Crew – sound</t>
  </si>
  <si>
    <t>Sound recordist</t>
  </si>
  <si>
    <t>2.4 Crew – lighting</t>
  </si>
  <si>
    <t>Gaffer</t>
  </si>
  <si>
    <t>2.6 Crew – Production assistant</t>
  </si>
  <si>
    <t>Production Runner</t>
  </si>
  <si>
    <t>3 Production equipment (hired)</t>
  </si>
  <si>
    <t>3.1 Camera</t>
  </si>
  <si>
    <t>3.2 Lens kit</t>
  </si>
  <si>
    <t>3.3 Tripod</t>
  </si>
  <si>
    <t>3.4 Sound kit</t>
  </si>
  <si>
    <t>3.5 Lighting kit</t>
  </si>
  <si>
    <t>5</t>
  </si>
  <si>
    <t>4 Presenters/actors/talent</t>
  </si>
  <si>
    <t>4.1 Actors</t>
  </si>
  <si>
    <t>7 Travel/transport</t>
  </si>
  <si>
    <t>7.1 Rate 53p per mile</t>
  </si>
  <si>
    <t>7.2 Car Hire</t>
  </si>
  <si>
    <t>8 Wardrobe/make-up/art department</t>
  </si>
  <si>
    <t>8.1 Makeup Artist</t>
  </si>
  <si>
    <t>9 Hotels/living</t>
  </si>
  <si>
    <t>9.1 Lunch</t>
  </si>
  <si>
    <t>9.2 Evening meal</t>
  </si>
  <si>
    <t>10 Other expenses – specify</t>
  </si>
  <si>
    <t>10.1 E.g. petty cash on location</t>
  </si>
  <si>
    <t>Production sub-total</t>
  </si>
  <si>
    <t>Post-Production</t>
  </si>
  <si>
    <t>11.1 Producer/Director</t>
  </si>
  <si>
    <t>11.2 Editor</t>
  </si>
  <si>
    <t xml:space="preserve">11.3 Edit suite </t>
  </si>
  <si>
    <t>11.4 Graphics</t>
  </si>
  <si>
    <t>12.5 Copyright clearance</t>
  </si>
  <si>
    <t>Post-production sub-total</t>
  </si>
  <si>
    <t>13 Office overheads</t>
  </si>
  <si>
    <t>14 Insurance</t>
  </si>
  <si>
    <t>Admin and overheads sub-total</t>
  </si>
  <si>
    <t xml:space="preserve">Total pre-production </t>
  </si>
  <si>
    <t xml:space="preserve">Total production/post-production </t>
  </si>
  <si>
    <t>Contingency</t>
  </si>
  <si>
    <t>Production fee</t>
  </si>
  <si>
    <t>VAT on all items excluding travel and transport</t>
  </si>
  <si>
    <t>Total production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</si>
</sst>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£-809]#,##0.00"/>
    <numFmt numFmtId="166" formatCode="&quot;£&quot;#,##0.00"/>
    <numFmt numFmtId="167" formatCode="[$£]#,##0"/>
  </numFmts>
  <fonts count="6" x14ac:knownFonts="1">
    <font>
      <sz val="10"/>
      <color rgb="FF00000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4" fillId="3" borderId="9" xfId="0" applyFont="1" applyFill="1" applyBorder="1" applyAlignment="1"/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166" fontId="5" fillId="4" borderId="10" xfId="0" applyNumberFormat="1" applyFont="1" applyFill="1" applyBorder="1" applyAlignment="1"/>
    <xf numFmtId="167" fontId="5" fillId="4" borderId="10" xfId="0" applyNumberFormat="1" applyFont="1" applyFill="1" applyBorder="1" applyAlignment="1"/>
    <xf numFmtId="167" fontId="5" fillId="4" borderId="11" xfId="0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0" fillId="6" borderId="0" xfId="0" applyNumberFormat="1" applyFont="1" applyFill="1" applyAlignment="1"/>
    <xf numFmtId="167" fontId="0" fillId="6" borderId="8" xfId="0" applyNumberFormat="1" applyFont="1" applyFill="1" applyBorder="1" applyAlignment="1">
      <alignment horizontal="right"/>
    </xf>
    <xf numFmtId="167" fontId="5" fillId="0" borderId="0" xfId="0" applyNumberFormat="1" applyFont="1" applyAlignment="1"/>
    <xf numFmtId="167" fontId="5" fillId="0" borderId="0" xfId="0" applyNumberFormat="1" applyFont="1" applyAlignment="1"/>
    <xf numFmtId="167" fontId="5" fillId="0" borderId="8" xfId="0" applyNumberFormat="1" applyFont="1" applyBorder="1" applyAlignment="1">
      <alignment horizontal="right"/>
    </xf>
    <xf numFmtId="0" fontId="5" fillId="0" borderId="3" xfId="0" applyFont="1" applyBorder="1" applyAlignment="1"/>
    <xf numFmtId="0" fontId="5" fillId="0" borderId="10" xfId="0" applyFont="1" applyBorder="1" applyAlignment="1"/>
    <xf numFmtId="167" fontId="5" fillId="0" borderId="10" xfId="0" applyNumberFormat="1" applyFont="1" applyBorder="1" applyAlignment="1"/>
    <xf numFmtId="167" fontId="5" fillId="0" borderId="10" xfId="0" applyNumberFormat="1" applyFont="1" applyBorder="1" applyAlignment="1"/>
    <xf numFmtId="167" fontId="5" fillId="0" borderId="11" xfId="0" applyNumberFormat="1" applyFont="1" applyBorder="1" applyAlignment="1">
      <alignment horizontal="right"/>
    </xf>
    <xf numFmtId="0" fontId="5" fillId="7" borderId="9" xfId="0" applyFont="1" applyFill="1" applyBorder="1" applyAlignment="1"/>
    <xf numFmtId="167" fontId="5" fillId="7" borderId="11" xfId="0" applyNumberFormat="1" applyFont="1" applyFill="1" applyBorder="1" applyAlignment="1">
      <alignment horizontal="right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/>
    <xf numFmtId="49" fontId="5" fillId="0" borderId="10" xfId="0" applyNumberFormat="1" applyFont="1" applyBorder="1" applyAlignment="1">
      <alignment horizontal="right"/>
    </xf>
    <xf numFmtId="166" fontId="5" fillId="0" borderId="0" xfId="0" applyNumberFormat="1" applyFont="1" applyAlignment="1"/>
    <xf numFmtId="167" fontId="5" fillId="0" borderId="10" xfId="0" applyNumberFormat="1" applyFont="1" applyBorder="1" applyAlignment="1"/>
    <xf numFmtId="167" fontId="5" fillId="0" borderId="11" xfId="0" applyNumberFormat="1" applyFont="1" applyBorder="1" applyAlignment="1"/>
    <xf numFmtId="0" fontId="5" fillId="7" borderId="10" xfId="0" applyFont="1" applyFill="1" applyBorder="1" applyAlignment="1"/>
    <xf numFmtId="167" fontId="5" fillId="7" borderId="10" xfId="0" applyNumberFormat="1" applyFont="1" applyFill="1" applyBorder="1" applyAlignment="1"/>
    <xf numFmtId="0" fontId="5" fillId="3" borderId="10" xfId="0" applyFont="1" applyFill="1" applyBorder="1" applyAlignment="1"/>
    <xf numFmtId="167" fontId="5" fillId="3" borderId="10" xfId="0" applyNumberFormat="1" applyFont="1" applyFill="1" applyBorder="1" applyAlignment="1"/>
    <xf numFmtId="167" fontId="5" fillId="3" borderId="11" xfId="0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5" borderId="10" xfId="0" applyNumberFormat="1" applyFont="1" applyFill="1" applyBorder="1" applyAlignment="1"/>
    <xf numFmtId="167" fontId="5" fillId="5" borderId="11" xfId="0" applyNumberFormat="1" applyFont="1" applyFill="1" applyBorder="1" applyAlignment="1">
      <alignment horizontal="right"/>
    </xf>
    <xf numFmtId="167" fontId="5" fillId="3" borderId="8" xfId="0" applyNumberFormat="1" applyFont="1" applyFill="1" applyBorder="1" applyAlignment="1">
      <alignment horizontal="right"/>
    </xf>
    <xf numFmtId="167" fontId="5" fillId="3" borderId="11" xfId="0" applyNumberFormat="1" applyFont="1" applyFill="1" applyBorder="1" applyAlignment="1">
      <alignment horizontal="right"/>
    </xf>
    <xf numFmtId="0" fontId="4" fillId="7" borderId="9" xfId="0" applyFont="1" applyFill="1" applyBorder="1" applyAlignment="1"/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5" fillId="3" borderId="7" xfId="0" applyFont="1" applyFill="1" applyBorder="1" applyAlignment="1"/>
    <xf numFmtId="0" fontId="1" fillId="0" borderId="8" xfId="0" applyFont="1" applyBorder="1"/>
    <xf numFmtId="0" fontId="5" fillId="3" borderId="9" xfId="0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4" fillId="3" borderId="7" xfId="0" applyFont="1" applyFill="1" applyBorder="1" applyAlignment="1"/>
    <xf numFmtId="0" fontId="4" fillId="3" borderId="9" xfId="0" applyFont="1" applyFill="1" applyBorder="1" applyAlignment="1"/>
    <xf numFmtId="0" fontId="5" fillId="7" borderId="9" xfId="0" applyFont="1" applyFill="1" applyBorder="1" applyAlignment="1"/>
    <xf numFmtId="0" fontId="2" fillId="5" borderId="4" xfId="0" applyFont="1" applyFill="1" applyBorder="1" applyAlignment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20"/>
  <sheetViews>
    <sheetView showGridLines="0" tabSelected="1" workbookViewId="0">
      <selection sqref="A1:E1"/>
    </sheetView>
  </sheetViews>
  <sheetFormatPr baseColWidth="10" defaultColWidth="14.5" defaultRowHeight="15.75" customHeight="1" x14ac:dyDescent="0.15"/>
  <cols>
    <col min="1" max="1" width="22.33203125" customWidth="1"/>
    <col min="2" max="2" width="21.6640625" customWidth="1"/>
  </cols>
  <sheetData>
    <row r="1" spans="1:9" ht="15.75" customHeight="1" x14ac:dyDescent="0.15">
      <c r="A1" s="57" t="s">
        <v>1</v>
      </c>
      <c r="B1" s="56"/>
      <c r="C1" s="56"/>
      <c r="D1" s="56"/>
      <c r="E1" s="56"/>
      <c r="F1" s="1"/>
      <c r="G1" s="1"/>
      <c r="H1" s="1"/>
      <c r="I1" s="1"/>
    </row>
    <row r="2" spans="1:9" ht="15.75" customHeight="1" x14ac:dyDescent="0.1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1"/>
      <c r="G2" s="1"/>
      <c r="H2" s="1"/>
      <c r="I2" s="1"/>
    </row>
    <row r="3" spans="1:9" ht="15.75" customHeight="1" x14ac:dyDescent="0.15">
      <c r="A3" s="3" t="s">
        <v>7</v>
      </c>
      <c r="B3" s="4" t="s">
        <v>8</v>
      </c>
      <c r="C3" s="3">
        <v>2</v>
      </c>
      <c r="D3" s="5">
        <v>125</v>
      </c>
      <c r="E3" s="6">
        <f t="shared" ref="E3:E17" si="0">D3*C3</f>
        <v>250</v>
      </c>
      <c r="F3" s="1"/>
      <c r="G3" s="1"/>
      <c r="H3" s="1"/>
      <c r="I3" s="1"/>
    </row>
    <row r="4" spans="1:9" ht="15.75" customHeight="1" x14ac:dyDescent="0.15">
      <c r="A4" s="7" t="s">
        <v>11</v>
      </c>
      <c r="B4" s="7" t="s">
        <v>12</v>
      </c>
      <c r="C4" s="7">
        <v>1</v>
      </c>
      <c r="D4" s="8">
        <v>17</v>
      </c>
      <c r="E4" s="6">
        <f t="shared" si="0"/>
        <v>17</v>
      </c>
      <c r="F4" s="1"/>
      <c r="G4" s="1"/>
      <c r="H4" s="1"/>
      <c r="I4" s="1"/>
    </row>
    <row r="5" spans="1:9" ht="15.75" customHeight="1" x14ac:dyDescent="0.15">
      <c r="A5" s="7" t="s">
        <v>13</v>
      </c>
      <c r="B5" s="7" t="s">
        <v>14</v>
      </c>
      <c r="C5" s="7">
        <v>1</v>
      </c>
      <c r="D5" s="8">
        <v>3.98</v>
      </c>
      <c r="E5" s="6">
        <f t="shared" si="0"/>
        <v>3.98</v>
      </c>
      <c r="F5" s="1"/>
      <c r="G5" s="1"/>
      <c r="H5" s="1"/>
      <c r="I5" s="1"/>
    </row>
    <row r="6" spans="1:9" ht="15.75" customHeight="1" x14ac:dyDescent="0.15">
      <c r="A6" s="7" t="s">
        <v>15</v>
      </c>
      <c r="B6" s="7" t="s">
        <v>14</v>
      </c>
      <c r="C6" s="7">
        <v>2</v>
      </c>
      <c r="D6" s="8">
        <v>2.2799999999999998</v>
      </c>
      <c r="E6" s="6">
        <f t="shared" si="0"/>
        <v>4.5599999999999996</v>
      </c>
      <c r="F6" s="1"/>
      <c r="G6" s="1"/>
      <c r="H6" s="1"/>
      <c r="I6" s="1"/>
    </row>
    <row r="7" spans="1:9" ht="15.75" customHeight="1" x14ac:dyDescent="0.15">
      <c r="A7" s="7" t="s">
        <v>16</v>
      </c>
      <c r="B7" s="7" t="s">
        <v>17</v>
      </c>
      <c r="C7" s="7">
        <v>6</v>
      </c>
      <c r="D7" s="8">
        <v>10</v>
      </c>
      <c r="E7" s="6">
        <f t="shared" si="0"/>
        <v>60</v>
      </c>
      <c r="F7" s="1"/>
      <c r="G7" s="1"/>
      <c r="H7" s="1"/>
      <c r="I7" s="1"/>
    </row>
    <row r="8" spans="1:9" ht="15.75" customHeight="1" x14ac:dyDescent="0.15">
      <c r="A8" s="4" t="s">
        <v>18</v>
      </c>
      <c r="B8" s="4"/>
      <c r="C8" s="9">
        <v>1</v>
      </c>
      <c r="D8" s="5">
        <v>53</v>
      </c>
      <c r="E8" s="6">
        <f t="shared" si="0"/>
        <v>53</v>
      </c>
      <c r="F8" s="1"/>
      <c r="G8" s="1"/>
      <c r="H8" s="1"/>
      <c r="I8" s="1"/>
    </row>
    <row r="9" spans="1:9" ht="15.75" customHeight="1" x14ac:dyDescent="0.15">
      <c r="A9" s="7" t="s">
        <v>19</v>
      </c>
      <c r="B9" s="7" t="s">
        <v>20</v>
      </c>
      <c r="C9" s="7">
        <v>1</v>
      </c>
      <c r="D9" s="8">
        <v>20</v>
      </c>
      <c r="E9" s="6">
        <f t="shared" si="0"/>
        <v>20</v>
      </c>
      <c r="F9" s="1"/>
      <c r="G9" s="1"/>
      <c r="H9" s="1"/>
      <c r="I9" s="1"/>
    </row>
    <row r="10" spans="1:9" ht="15.75" customHeight="1" x14ac:dyDescent="0.15">
      <c r="A10" s="7" t="s">
        <v>21</v>
      </c>
      <c r="B10" s="7" t="s">
        <v>22</v>
      </c>
      <c r="C10" s="7">
        <v>1</v>
      </c>
      <c r="D10" s="8">
        <v>4.59</v>
      </c>
      <c r="E10" s="5">
        <f t="shared" si="0"/>
        <v>4.59</v>
      </c>
      <c r="F10" s="1"/>
      <c r="G10" s="1"/>
      <c r="H10" s="1"/>
      <c r="I10" s="1"/>
    </row>
    <row r="11" spans="1:9" ht="15.75" customHeight="1" x14ac:dyDescent="0.15">
      <c r="A11" s="7" t="s">
        <v>23</v>
      </c>
      <c r="B11" s="7" t="s">
        <v>24</v>
      </c>
      <c r="C11" s="7">
        <v>1</v>
      </c>
      <c r="D11" s="8">
        <v>16</v>
      </c>
      <c r="E11" s="5">
        <f t="shared" si="0"/>
        <v>16</v>
      </c>
      <c r="F11" s="1"/>
      <c r="G11" s="1"/>
      <c r="H11" s="1"/>
      <c r="I11" s="1"/>
    </row>
    <row r="12" spans="1:9" ht="15.75" customHeight="1" x14ac:dyDescent="0.15">
      <c r="A12" s="1"/>
      <c r="B12" s="1"/>
      <c r="C12" s="7"/>
      <c r="D12" s="8">
        <v>0</v>
      </c>
      <c r="E12" s="5">
        <f t="shared" si="0"/>
        <v>0</v>
      </c>
      <c r="F12" s="1"/>
      <c r="G12" s="1"/>
      <c r="H12" s="1"/>
      <c r="I12" s="1"/>
    </row>
    <row r="13" spans="1:9" ht="15.75" customHeight="1" x14ac:dyDescent="0.15">
      <c r="A13" s="1"/>
      <c r="B13" s="1"/>
      <c r="C13" s="7"/>
      <c r="D13" s="8">
        <v>0</v>
      </c>
      <c r="E13" s="5">
        <f t="shared" si="0"/>
        <v>0</v>
      </c>
      <c r="F13" s="1"/>
      <c r="G13" s="1"/>
      <c r="H13" s="1"/>
      <c r="I13" s="1"/>
    </row>
    <row r="14" spans="1:9" ht="15.75" customHeight="1" x14ac:dyDescent="0.15">
      <c r="A14" s="1"/>
      <c r="B14" s="1"/>
      <c r="C14" s="7"/>
      <c r="D14" s="8">
        <v>0</v>
      </c>
      <c r="E14" s="5">
        <f t="shared" si="0"/>
        <v>0</v>
      </c>
      <c r="F14" s="1"/>
      <c r="G14" s="1"/>
      <c r="H14" s="1"/>
      <c r="I14" s="1"/>
    </row>
    <row r="15" spans="1:9" ht="15.75" customHeight="1" x14ac:dyDescent="0.15">
      <c r="A15" s="1"/>
      <c r="B15" s="1"/>
      <c r="C15" s="7"/>
      <c r="D15" s="8">
        <v>0</v>
      </c>
      <c r="E15" s="5">
        <f t="shared" si="0"/>
        <v>0</v>
      </c>
      <c r="F15" s="1"/>
      <c r="G15" s="1"/>
      <c r="H15" s="1"/>
      <c r="I15" s="1"/>
    </row>
    <row r="16" spans="1:9" ht="15.75" customHeight="1" x14ac:dyDescent="0.15">
      <c r="A16" s="1"/>
      <c r="B16" s="1"/>
      <c r="C16" s="7"/>
      <c r="D16" s="8">
        <v>0</v>
      </c>
      <c r="E16" s="5">
        <f t="shared" si="0"/>
        <v>0</v>
      </c>
      <c r="F16" s="1"/>
      <c r="G16" s="1"/>
      <c r="H16" s="1"/>
      <c r="I16" s="1"/>
    </row>
    <row r="17" spans="1:9" ht="15.75" customHeight="1" x14ac:dyDescent="0.15">
      <c r="A17" s="1"/>
      <c r="B17" s="1"/>
      <c r="C17" s="7">
        <v>0</v>
      </c>
      <c r="D17" s="8">
        <v>0</v>
      </c>
      <c r="E17" s="6">
        <f t="shared" si="0"/>
        <v>0</v>
      </c>
      <c r="F17" s="1"/>
      <c r="G17" s="1"/>
      <c r="H17" s="1"/>
      <c r="I17" s="1"/>
    </row>
    <row r="18" spans="1:9" ht="15.75" customHeight="1" x14ac:dyDescent="0.15">
      <c r="A18" s="58" t="s">
        <v>6</v>
      </c>
      <c r="B18" s="56"/>
      <c r="C18" s="56"/>
      <c r="D18" s="56"/>
      <c r="E18" s="10">
        <f>SUM(E3:E17)</f>
        <v>429.13</v>
      </c>
      <c r="F18" s="1"/>
      <c r="G18" s="1"/>
      <c r="H18" s="1"/>
      <c r="I18" s="1"/>
    </row>
    <row r="19" spans="1:9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15.75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</sheetData>
  <mergeCells count="2">
    <mergeCell ref="A1:E1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F57"/>
  <sheetViews>
    <sheetView workbookViewId="0"/>
  </sheetViews>
  <sheetFormatPr baseColWidth="10" defaultColWidth="14.5" defaultRowHeight="15.75" customHeight="1" x14ac:dyDescent="0.15"/>
  <cols>
    <col min="1" max="1" width="27.6640625" customWidth="1"/>
  </cols>
  <sheetData>
    <row r="1" spans="1:6" x14ac:dyDescent="0.2">
      <c r="A1" s="67" t="s">
        <v>25</v>
      </c>
      <c r="B1" s="68"/>
      <c r="C1" s="68"/>
      <c r="D1" s="68"/>
      <c r="E1" s="68"/>
      <c r="F1" s="69"/>
    </row>
    <row r="2" spans="1:6" ht="15.75" customHeight="1" x14ac:dyDescent="0.15">
      <c r="A2" s="64" t="s">
        <v>26</v>
      </c>
      <c r="B2" s="56"/>
      <c r="C2" s="56"/>
      <c r="D2" s="56"/>
      <c r="E2" s="56"/>
      <c r="F2" s="60"/>
    </row>
    <row r="3" spans="1:6" ht="15.75" customHeight="1" x14ac:dyDescent="0.15">
      <c r="A3" s="65" t="s">
        <v>27</v>
      </c>
      <c r="B3" s="62"/>
      <c r="C3" s="62"/>
      <c r="D3" s="62"/>
      <c r="E3" s="62"/>
      <c r="F3" s="63"/>
    </row>
    <row r="4" spans="1:6" ht="15.75" customHeight="1" x14ac:dyDescent="0.15">
      <c r="A4" s="12"/>
      <c r="B4" s="13" t="s">
        <v>28</v>
      </c>
      <c r="C4" s="14" t="s">
        <v>29</v>
      </c>
      <c r="D4" s="15" t="s">
        <v>30</v>
      </c>
      <c r="E4" s="15" t="s">
        <v>31</v>
      </c>
      <c r="F4" s="16" t="s">
        <v>6</v>
      </c>
    </row>
    <row r="5" spans="1:6" ht="15.75" customHeight="1" x14ac:dyDescent="0.15">
      <c r="A5" s="17" t="s">
        <v>32</v>
      </c>
      <c r="B5" s="18">
        <v>1</v>
      </c>
      <c r="C5" s="19" t="s">
        <v>33</v>
      </c>
      <c r="D5" s="20" t="s">
        <v>33</v>
      </c>
      <c r="E5" s="21">
        <v>500</v>
      </c>
      <c r="F5" s="22">
        <v>500</v>
      </c>
    </row>
    <row r="6" spans="1:6" ht="15.75" customHeight="1" x14ac:dyDescent="0.15">
      <c r="A6" s="17" t="s">
        <v>9</v>
      </c>
      <c r="B6" s="18">
        <v>1</v>
      </c>
      <c r="C6" s="18">
        <v>43</v>
      </c>
      <c r="D6" s="23">
        <v>100</v>
      </c>
      <c r="E6" s="24">
        <f t="shared" ref="E6:E8" si="0">D6*C6</f>
        <v>4300</v>
      </c>
      <c r="F6" s="25">
        <f t="shared" ref="F6:F8" si="1">E6*B6</f>
        <v>4300</v>
      </c>
    </row>
    <row r="7" spans="1:6" ht="15.75" customHeight="1" x14ac:dyDescent="0.15">
      <c r="A7" s="17" t="s">
        <v>34</v>
      </c>
      <c r="B7" s="18">
        <v>1</v>
      </c>
      <c r="C7" s="18">
        <v>43</v>
      </c>
      <c r="D7" s="23">
        <v>100</v>
      </c>
      <c r="E7" s="24">
        <f t="shared" si="0"/>
        <v>4300</v>
      </c>
      <c r="F7" s="25">
        <f t="shared" si="1"/>
        <v>4300</v>
      </c>
    </row>
    <row r="8" spans="1:6" ht="15.75" customHeight="1" x14ac:dyDescent="0.15">
      <c r="A8" s="26" t="s">
        <v>35</v>
      </c>
      <c r="B8" s="27">
        <v>1</v>
      </c>
      <c r="C8" s="27">
        <v>30</v>
      </c>
      <c r="D8" s="28">
        <v>70</v>
      </c>
      <c r="E8" s="29">
        <f t="shared" si="0"/>
        <v>2100</v>
      </c>
      <c r="F8" s="30">
        <f t="shared" si="1"/>
        <v>2100</v>
      </c>
    </row>
    <row r="9" spans="1:6" ht="15.75" customHeight="1" x14ac:dyDescent="0.15">
      <c r="A9" s="66" t="s">
        <v>36</v>
      </c>
      <c r="B9" s="62"/>
      <c r="C9" s="62"/>
      <c r="D9" s="62"/>
      <c r="E9" s="63"/>
      <c r="F9" s="32">
        <f>SUM(F5:F8)</f>
        <v>11200</v>
      </c>
    </row>
    <row r="10" spans="1:6" ht="15.75" customHeight="1" x14ac:dyDescent="0.15">
      <c r="A10" s="64" t="s">
        <v>0</v>
      </c>
      <c r="B10" s="56"/>
      <c r="C10" s="56"/>
      <c r="D10" s="56"/>
      <c r="E10" s="56"/>
      <c r="F10" s="60"/>
    </row>
    <row r="11" spans="1:6" ht="15.75" customHeight="1" x14ac:dyDescent="0.15">
      <c r="A11" s="65" t="s">
        <v>37</v>
      </c>
      <c r="B11" s="62"/>
      <c r="C11" s="62"/>
      <c r="D11" s="62"/>
      <c r="E11" s="62"/>
      <c r="F11" s="63"/>
    </row>
    <row r="12" spans="1:6" ht="15.75" customHeight="1" x14ac:dyDescent="0.15">
      <c r="A12" s="17" t="s">
        <v>9</v>
      </c>
      <c r="B12" s="18">
        <v>1</v>
      </c>
      <c r="C12" s="18">
        <v>8</v>
      </c>
      <c r="D12" s="23">
        <v>150</v>
      </c>
      <c r="E12" s="24">
        <f t="shared" ref="E12:E13" si="2">D12*C12</f>
        <v>1200</v>
      </c>
      <c r="F12" s="25">
        <f t="shared" ref="F12:F13" si="3">E12*B12</f>
        <v>1200</v>
      </c>
    </row>
    <row r="13" spans="1:6" ht="15.75" customHeight="1" x14ac:dyDescent="0.15">
      <c r="A13" s="26" t="s">
        <v>34</v>
      </c>
      <c r="B13" s="27">
        <v>1</v>
      </c>
      <c r="C13" s="27">
        <v>8</v>
      </c>
      <c r="D13" s="28">
        <v>200</v>
      </c>
      <c r="E13" s="29">
        <f t="shared" si="2"/>
        <v>1600</v>
      </c>
      <c r="F13" s="30">
        <f t="shared" si="3"/>
        <v>1600</v>
      </c>
    </row>
    <row r="14" spans="1:6" ht="15.75" customHeight="1" x14ac:dyDescent="0.15">
      <c r="A14" s="65" t="s">
        <v>38</v>
      </c>
      <c r="B14" s="62"/>
      <c r="C14" s="62"/>
      <c r="D14" s="62"/>
      <c r="E14" s="62"/>
      <c r="F14" s="63"/>
    </row>
    <row r="15" spans="1:6" ht="15.75" customHeight="1" x14ac:dyDescent="0.15">
      <c r="A15" s="33" t="s">
        <v>10</v>
      </c>
      <c r="B15" s="18">
        <v>1</v>
      </c>
      <c r="C15" s="18">
        <v>7</v>
      </c>
      <c r="D15" s="23">
        <v>100</v>
      </c>
      <c r="E15" s="24">
        <f t="shared" ref="E15:E16" si="4">D15*C15</f>
        <v>700</v>
      </c>
      <c r="F15" s="25">
        <f t="shared" ref="F15:F16" si="5">E15*B15</f>
        <v>700</v>
      </c>
    </row>
    <row r="16" spans="1:6" ht="15.75" customHeight="1" x14ac:dyDescent="0.15">
      <c r="A16" s="26" t="s">
        <v>39</v>
      </c>
      <c r="B16" s="27">
        <v>0</v>
      </c>
      <c r="C16" s="27">
        <v>7</v>
      </c>
      <c r="D16" s="28">
        <v>50</v>
      </c>
      <c r="E16" s="29">
        <f t="shared" si="4"/>
        <v>350</v>
      </c>
      <c r="F16" s="30">
        <f t="shared" si="5"/>
        <v>0</v>
      </c>
    </row>
    <row r="17" spans="1:6" ht="15.75" customHeight="1" x14ac:dyDescent="0.15">
      <c r="A17" s="65" t="s">
        <v>40</v>
      </c>
      <c r="B17" s="62"/>
      <c r="C17" s="62"/>
      <c r="D17" s="62"/>
      <c r="E17" s="62"/>
      <c r="F17" s="63"/>
    </row>
    <row r="18" spans="1:6" ht="15.75" customHeight="1" x14ac:dyDescent="0.15">
      <c r="A18" s="26" t="s">
        <v>41</v>
      </c>
      <c r="B18" s="27">
        <v>1</v>
      </c>
      <c r="C18" s="27">
        <v>8</v>
      </c>
      <c r="D18" s="29">
        <v>64.81</v>
      </c>
      <c r="E18" s="29">
        <f>D18*C18</f>
        <v>518.48</v>
      </c>
      <c r="F18" s="30">
        <f>E18*B18</f>
        <v>518.48</v>
      </c>
    </row>
    <row r="19" spans="1:6" ht="15.75" customHeight="1" x14ac:dyDescent="0.15">
      <c r="A19" s="65" t="s">
        <v>42</v>
      </c>
      <c r="B19" s="62"/>
      <c r="C19" s="62"/>
      <c r="D19" s="62"/>
      <c r="E19" s="62"/>
      <c r="F19" s="63"/>
    </row>
    <row r="20" spans="1:6" ht="15.75" customHeight="1" x14ac:dyDescent="0.15">
      <c r="A20" s="34" t="s">
        <v>43</v>
      </c>
      <c r="B20" s="27">
        <v>1</v>
      </c>
      <c r="C20" s="27">
        <v>7</v>
      </c>
      <c r="D20" s="28">
        <v>70</v>
      </c>
      <c r="E20" s="29">
        <f>D20*C20</f>
        <v>490</v>
      </c>
      <c r="F20" s="30">
        <f>E20*B20</f>
        <v>490</v>
      </c>
    </row>
    <row r="21" spans="1:6" ht="15.75" customHeight="1" x14ac:dyDescent="0.15">
      <c r="A21" s="65" t="s">
        <v>44</v>
      </c>
      <c r="B21" s="62"/>
      <c r="C21" s="62"/>
      <c r="D21" s="62"/>
      <c r="E21" s="62"/>
      <c r="F21" s="63"/>
    </row>
    <row r="22" spans="1:6" ht="15.75" customHeight="1" x14ac:dyDescent="0.15">
      <c r="A22" s="26" t="s">
        <v>45</v>
      </c>
      <c r="B22" s="27">
        <v>1</v>
      </c>
      <c r="C22" s="27">
        <v>7</v>
      </c>
      <c r="D22" s="28">
        <v>40</v>
      </c>
      <c r="E22" s="29">
        <f>D22*C22</f>
        <v>280</v>
      </c>
      <c r="F22" s="30">
        <f>E22*B22</f>
        <v>280</v>
      </c>
    </row>
    <row r="23" spans="1:6" ht="15.75" customHeight="1" x14ac:dyDescent="0.15">
      <c r="A23" s="65" t="s">
        <v>46</v>
      </c>
      <c r="B23" s="62"/>
      <c r="C23" s="62"/>
      <c r="D23" s="62"/>
      <c r="E23" s="62"/>
      <c r="F23" s="63"/>
    </row>
    <row r="24" spans="1:6" ht="15.75" customHeight="1" x14ac:dyDescent="0.15">
      <c r="A24" s="35" t="s">
        <v>47</v>
      </c>
      <c r="B24" s="36">
        <v>1</v>
      </c>
      <c r="C24" s="18">
        <v>7</v>
      </c>
      <c r="D24" s="23">
        <v>120</v>
      </c>
      <c r="E24" s="24">
        <f t="shared" ref="E24:E28" si="6">D24*C24</f>
        <v>840</v>
      </c>
      <c r="F24" s="25">
        <f t="shared" ref="F24:F28" si="7">E24*B24</f>
        <v>840</v>
      </c>
    </row>
    <row r="25" spans="1:6" ht="15.75" customHeight="1" x14ac:dyDescent="0.15">
      <c r="A25" s="35" t="s">
        <v>48</v>
      </c>
      <c r="B25" s="33">
        <v>5</v>
      </c>
      <c r="C25" s="18">
        <v>7</v>
      </c>
      <c r="D25" s="23">
        <v>12</v>
      </c>
      <c r="E25" s="24">
        <f t="shared" si="6"/>
        <v>84</v>
      </c>
      <c r="F25" s="25">
        <f t="shared" si="7"/>
        <v>420</v>
      </c>
    </row>
    <row r="26" spans="1:6" ht="15.75" customHeight="1" x14ac:dyDescent="0.15">
      <c r="A26" s="35" t="s">
        <v>49</v>
      </c>
      <c r="B26" s="17">
        <v>1</v>
      </c>
      <c r="C26" s="18">
        <v>7</v>
      </c>
      <c r="D26" s="23">
        <v>12</v>
      </c>
      <c r="E26" s="24">
        <f t="shared" si="6"/>
        <v>84</v>
      </c>
      <c r="F26" s="25">
        <f t="shared" si="7"/>
        <v>84</v>
      </c>
    </row>
    <row r="27" spans="1:6" ht="15.75" customHeight="1" x14ac:dyDescent="0.15">
      <c r="A27" s="35" t="s">
        <v>50</v>
      </c>
      <c r="B27" s="17">
        <v>1</v>
      </c>
      <c r="C27" s="18">
        <v>7</v>
      </c>
      <c r="D27" s="23">
        <v>30</v>
      </c>
      <c r="E27" s="24">
        <f t="shared" si="6"/>
        <v>210</v>
      </c>
      <c r="F27" s="25">
        <f t="shared" si="7"/>
        <v>210</v>
      </c>
    </row>
    <row r="28" spans="1:6" ht="15.75" customHeight="1" x14ac:dyDescent="0.15">
      <c r="A28" s="37" t="s">
        <v>51</v>
      </c>
      <c r="B28" s="26">
        <v>2</v>
      </c>
      <c r="C28" s="38" t="s">
        <v>52</v>
      </c>
      <c r="D28" s="29">
        <v>25</v>
      </c>
      <c r="E28" s="29">
        <f t="shared" si="6"/>
        <v>125</v>
      </c>
      <c r="F28" s="30">
        <f t="shared" si="7"/>
        <v>250</v>
      </c>
    </row>
    <row r="29" spans="1:6" ht="15.75" customHeight="1" x14ac:dyDescent="0.15">
      <c r="A29" s="65" t="s">
        <v>53</v>
      </c>
      <c r="B29" s="62"/>
      <c r="C29" s="62"/>
      <c r="D29" s="62"/>
      <c r="E29" s="62"/>
      <c r="F29" s="63"/>
    </row>
    <row r="30" spans="1:6" ht="15.75" customHeight="1" x14ac:dyDescent="0.15">
      <c r="A30" s="26" t="s">
        <v>54</v>
      </c>
      <c r="B30" s="27">
        <v>5</v>
      </c>
      <c r="C30" s="27">
        <v>8</v>
      </c>
      <c r="D30" s="29">
        <v>89.52</v>
      </c>
      <c r="E30" s="29">
        <f>D30*C30</f>
        <v>716.16</v>
      </c>
      <c r="F30" s="30">
        <f>E30*B30</f>
        <v>3580.7999999999997</v>
      </c>
    </row>
    <row r="31" spans="1:6" ht="15.75" customHeight="1" x14ac:dyDescent="0.15">
      <c r="A31" s="65" t="s">
        <v>55</v>
      </c>
      <c r="B31" s="62"/>
      <c r="C31" s="62"/>
      <c r="D31" s="62"/>
      <c r="E31" s="62"/>
      <c r="F31" s="63"/>
    </row>
    <row r="32" spans="1:6" ht="15.75" customHeight="1" x14ac:dyDescent="0.15">
      <c r="A32" s="17" t="s">
        <v>56</v>
      </c>
      <c r="B32" s="18">
        <v>0</v>
      </c>
      <c r="C32" s="39">
        <v>7</v>
      </c>
      <c r="D32" s="24">
        <v>0</v>
      </c>
      <c r="E32" s="24">
        <v>0</v>
      </c>
      <c r="F32" s="25">
        <f t="shared" ref="F32:F33" si="8">E32*B32</f>
        <v>0</v>
      </c>
    </row>
    <row r="33" spans="1:6" ht="15.75" customHeight="1" x14ac:dyDescent="0.15">
      <c r="A33" s="26" t="s">
        <v>57</v>
      </c>
      <c r="B33" s="27">
        <v>1</v>
      </c>
      <c r="C33" s="27">
        <v>7</v>
      </c>
      <c r="D33" s="29">
        <v>11</v>
      </c>
      <c r="E33" s="29">
        <f>D33*C33</f>
        <v>77</v>
      </c>
      <c r="F33" s="30">
        <f t="shared" si="8"/>
        <v>77</v>
      </c>
    </row>
    <row r="34" spans="1:6" ht="15.75" customHeight="1" x14ac:dyDescent="0.15">
      <c r="A34" s="65" t="s">
        <v>58</v>
      </c>
      <c r="B34" s="62"/>
      <c r="C34" s="62"/>
      <c r="D34" s="62"/>
      <c r="E34" s="62"/>
      <c r="F34" s="63"/>
    </row>
    <row r="35" spans="1:6" ht="15.75" customHeight="1" x14ac:dyDescent="0.15">
      <c r="A35" s="37" t="s">
        <v>59</v>
      </c>
      <c r="B35" s="27">
        <v>1</v>
      </c>
      <c r="C35" s="27">
        <v>7</v>
      </c>
      <c r="D35" s="40">
        <v>141.63999999999999</v>
      </c>
      <c r="E35" s="40">
        <f>D35*C35</f>
        <v>991.4799999999999</v>
      </c>
      <c r="F35" s="41">
        <f>E35*B35</f>
        <v>991.4799999999999</v>
      </c>
    </row>
    <row r="36" spans="1:6" ht="15.75" customHeight="1" x14ac:dyDescent="0.15">
      <c r="A36" s="65" t="s">
        <v>60</v>
      </c>
      <c r="B36" s="62"/>
      <c r="C36" s="62"/>
      <c r="D36" s="62"/>
      <c r="E36" s="62"/>
      <c r="F36" s="63"/>
    </row>
    <row r="37" spans="1:6" ht="15.75" customHeight="1" x14ac:dyDescent="0.15">
      <c r="A37" s="17" t="s">
        <v>61</v>
      </c>
      <c r="B37" s="18">
        <v>10</v>
      </c>
      <c r="C37" s="18">
        <v>7</v>
      </c>
      <c r="D37" s="24">
        <v>12</v>
      </c>
      <c r="E37" s="24">
        <f t="shared" ref="E37:E38" si="9">D37*C37</f>
        <v>84</v>
      </c>
      <c r="F37" s="25">
        <f t="shared" ref="F37:F38" si="10">E37*B37</f>
        <v>840</v>
      </c>
    </row>
    <row r="38" spans="1:6" ht="15.75" customHeight="1" x14ac:dyDescent="0.15">
      <c r="A38" s="17" t="s">
        <v>62</v>
      </c>
      <c r="B38" s="18">
        <v>10</v>
      </c>
      <c r="C38" s="18">
        <v>7</v>
      </c>
      <c r="D38" s="24">
        <v>18</v>
      </c>
      <c r="E38" s="24">
        <f t="shared" si="9"/>
        <v>126</v>
      </c>
      <c r="F38" s="25">
        <f t="shared" si="10"/>
        <v>1260</v>
      </c>
    </row>
    <row r="39" spans="1:6" ht="15.75" customHeight="1" x14ac:dyDescent="0.15">
      <c r="A39" s="65" t="s">
        <v>63</v>
      </c>
      <c r="B39" s="62"/>
      <c r="C39" s="62"/>
      <c r="D39" s="62"/>
      <c r="E39" s="62"/>
      <c r="F39" s="63"/>
    </row>
    <row r="40" spans="1:6" ht="15.75" customHeight="1" x14ac:dyDescent="0.15">
      <c r="A40" s="26" t="s">
        <v>64</v>
      </c>
      <c r="B40" s="27">
        <v>1</v>
      </c>
      <c r="C40" s="27">
        <v>1</v>
      </c>
      <c r="D40" s="29">
        <v>20</v>
      </c>
      <c r="E40" s="29">
        <f>D40*C40</f>
        <v>20</v>
      </c>
      <c r="F40" s="30">
        <f>E40*B40</f>
        <v>20</v>
      </c>
    </row>
    <row r="41" spans="1:6" ht="15.75" customHeight="1" x14ac:dyDescent="0.15">
      <c r="A41" s="31" t="s">
        <v>65</v>
      </c>
      <c r="B41" s="42"/>
      <c r="C41" s="42"/>
      <c r="D41" s="43"/>
      <c r="E41" s="43"/>
      <c r="F41" s="32">
        <f>SUM(F12:F40)</f>
        <v>13361.759999999998</v>
      </c>
    </row>
    <row r="42" spans="1:6" ht="15.75" customHeight="1" x14ac:dyDescent="0.15">
      <c r="A42" s="11" t="s">
        <v>66</v>
      </c>
      <c r="B42" s="44"/>
      <c r="C42" s="44"/>
      <c r="D42" s="45"/>
      <c r="E42" s="45"/>
      <c r="F42" s="46"/>
    </row>
    <row r="43" spans="1:6" ht="15.75" customHeight="1" x14ac:dyDescent="0.15">
      <c r="A43" s="17" t="s">
        <v>67</v>
      </c>
      <c r="B43" s="19">
        <v>1</v>
      </c>
      <c r="C43" s="47">
        <v>12</v>
      </c>
      <c r="D43" s="20">
        <v>119.09</v>
      </c>
      <c r="E43" s="20">
        <f t="shared" ref="E43:E45" si="11">D43*C43</f>
        <v>1429.08</v>
      </c>
      <c r="F43" s="25">
        <f t="shared" ref="F43:F47" si="12">E43*B43</f>
        <v>1429.08</v>
      </c>
    </row>
    <row r="44" spans="1:6" ht="15.75" customHeight="1" x14ac:dyDescent="0.15">
      <c r="A44" s="17" t="s">
        <v>68</v>
      </c>
      <c r="B44" s="19">
        <v>1</v>
      </c>
      <c r="C44" s="47">
        <v>12</v>
      </c>
      <c r="D44" s="20">
        <v>93.86</v>
      </c>
      <c r="E44" s="20">
        <f t="shared" si="11"/>
        <v>1126.32</v>
      </c>
      <c r="F44" s="25">
        <f t="shared" si="12"/>
        <v>1126.32</v>
      </c>
    </row>
    <row r="45" spans="1:6" ht="15.75" customHeight="1" x14ac:dyDescent="0.15">
      <c r="A45" s="17" t="s">
        <v>69</v>
      </c>
      <c r="B45" s="19">
        <v>1</v>
      </c>
      <c r="C45" s="47">
        <v>12</v>
      </c>
      <c r="D45" s="20">
        <v>125</v>
      </c>
      <c r="E45" s="20">
        <f t="shared" si="11"/>
        <v>1500</v>
      </c>
      <c r="F45" s="25">
        <f t="shared" si="12"/>
        <v>1500</v>
      </c>
    </row>
    <row r="46" spans="1:6" ht="15.75" customHeight="1" x14ac:dyDescent="0.15">
      <c r="A46" s="17" t="s">
        <v>70</v>
      </c>
      <c r="B46" s="19"/>
      <c r="C46" s="19" t="s">
        <v>33</v>
      </c>
      <c r="D46" s="20">
        <v>0</v>
      </c>
      <c r="E46" s="20">
        <f t="shared" ref="E46:E47" si="13">D46</f>
        <v>0</v>
      </c>
      <c r="F46" s="25">
        <f t="shared" si="12"/>
        <v>0</v>
      </c>
    </row>
    <row r="47" spans="1:6" ht="15.75" customHeight="1" x14ac:dyDescent="0.15">
      <c r="A47" s="26" t="s">
        <v>71</v>
      </c>
      <c r="B47" s="48">
        <v>4</v>
      </c>
      <c r="C47" s="49" t="s">
        <v>33</v>
      </c>
      <c r="D47" s="50">
        <v>0</v>
      </c>
      <c r="E47" s="50">
        <f t="shared" si="13"/>
        <v>0</v>
      </c>
      <c r="F47" s="30">
        <f t="shared" si="12"/>
        <v>0</v>
      </c>
    </row>
    <row r="48" spans="1:6" ht="15.75" customHeight="1" x14ac:dyDescent="0.15">
      <c r="A48" s="31" t="s">
        <v>72</v>
      </c>
      <c r="B48" s="42"/>
      <c r="C48" s="42"/>
      <c r="D48" s="51"/>
      <c r="E48" s="51"/>
      <c r="F48" s="52">
        <f>SUM(F43:F47)</f>
        <v>4055.3999999999996</v>
      </c>
    </row>
    <row r="49" spans="1:6" ht="15.75" customHeight="1" x14ac:dyDescent="0.15">
      <c r="A49" s="64" t="s">
        <v>73</v>
      </c>
      <c r="B49" s="56"/>
      <c r="C49" s="56"/>
      <c r="D49" s="56"/>
      <c r="E49" s="60"/>
      <c r="F49" s="53">
        <v>0</v>
      </c>
    </row>
    <row r="50" spans="1:6" ht="15.75" customHeight="1" x14ac:dyDescent="0.15">
      <c r="A50" s="64" t="s">
        <v>74</v>
      </c>
      <c r="B50" s="56"/>
      <c r="C50" s="56"/>
      <c r="D50" s="56"/>
      <c r="E50" s="60"/>
      <c r="F50" s="53">
        <v>0</v>
      </c>
    </row>
    <row r="51" spans="1:6" ht="15.75" customHeight="1" x14ac:dyDescent="0.15">
      <c r="A51" s="59" t="s">
        <v>75</v>
      </c>
      <c r="B51" s="56"/>
      <c r="C51" s="56"/>
      <c r="D51" s="56"/>
      <c r="E51" s="60"/>
      <c r="F51" s="53">
        <f>SUM(F49:F50)</f>
        <v>0</v>
      </c>
    </row>
    <row r="52" spans="1:6" ht="15.75" customHeight="1" x14ac:dyDescent="0.15">
      <c r="A52" s="59" t="s">
        <v>76</v>
      </c>
      <c r="B52" s="56"/>
      <c r="C52" s="56"/>
      <c r="D52" s="56"/>
      <c r="E52" s="60"/>
      <c r="F52" s="53">
        <f>F9</f>
        <v>11200</v>
      </c>
    </row>
    <row r="53" spans="1:6" ht="15.75" customHeight="1" x14ac:dyDescent="0.15">
      <c r="A53" s="59" t="s">
        <v>77</v>
      </c>
      <c r="B53" s="56"/>
      <c r="C53" s="56"/>
      <c r="D53" s="56"/>
      <c r="E53" s="60"/>
      <c r="F53" s="53">
        <f>F41+F48+F51</f>
        <v>17417.159999999996</v>
      </c>
    </row>
    <row r="54" spans="1:6" ht="15.75" customHeight="1" x14ac:dyDescent="0.15">
      <c r="A54" s="59" t="s">
        <v>78</v>
      </c>
      <c r="B54" s="56"/>
      <c r="C54" s="56"/>
      <c r="D54" s="56"/>
      <c r="E54" s="60"/>
      <c r="F54" s="53">
        <f>(F52+F53)*0.1</f>
        <v>2861.7159999999999</v>
      </c>
    </row>
    <row r="55" spans="1:6" ht="15.75" customHeight="1" x14ac:dyDescent="0.15">
      <c r="A55" s="59" t="s">
        <v>79</v>
      </c>
      <c r="B55" s="56"/>
      <c r="C55" s="56"/>
      <c r="D55" s="56"/>
      <c r="E55" s="60"/>
      <c r="F55" s="53">
        <f>(F41+F48+F52+F54)*0.15</f>
        <v>4721.8313999999991</v>
      </c>
    </row>
    <row r="56" spans="1:6" ht="15.75" customHeight="1" x14ac:dyDescent="0.15">
      <c r="A56" s="61" t="s">
        <v>80</v>
      </c>
      <c r="B56" s="62"/>
      <c r="C56" s="62"/>
      <c r="D56" s="62"/>
      <c r="E56" s="63"/>
      <c r="F56" s="54">
        <f>((F41+F48+F51+F52+F54+F55)-F32)*0.175</f>
        <v>6335.1237949999995</v>
      </c>
    </row>
    <row r="57" spans="1:6" ht="15.75" customHeight="1" x14ac:dyDescent="0.15">
      <c r="A57" s="55" t="s">
        <v>81</v>
      </c>
      <c r="B57" s="42"/>
      <c r="C57" s="42"/>
      <c r="D57" s="43"/>
      <c r="E57" s="43"/>
      <c r="F57" s="32">
        <f>F56+F55+F54+F53+F52</f>
        <v>42535.831194999992</v>
      </c>
    </row>
  </sheetData>
  <mergeCells count="24">
    <mergeCell ref="A1:F1"/>
    <mergeCell ref="A14:F14"/>
    <mergeCell ref="A29:F29"/>
    <mergeCell ref="A50:E50"/>
    <mergeCell ref="A51:E51"/>
    <mergeCell ref="A49:E49"/>
    <mergeCell ref="A2:F2"/>
    <mergeCell ref="A3:F3"/>
    <mergeCell ref="A17:F17"/>
    <mergeCell ref="A19:F19"/>
    <mergeCell ref="A21:F21"/>
    <mergeCell ref="A23:F23"/>
    <mergeCell ref="A36:F36"/>
    <mergeCell ref="A39:F39"/>
    <mergeCell ref="A34:F34"/>
    <mergeCell ref="A31:F31"/>
    <mergeCell ref="A10:F10"/>
    <mergeCell ref="A9:E9"/>
    <mergeCell ref="A11:F11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 budget</vt:lpstr>
      <vt:lpstr>industry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2018-05-23T12:25:56Z</dcterms:created>
  <dcterms:modified xsi:type="dcterms:W3CDTF">2018-05-23T12:25:56Z</dcterms:modified>
</cp:coreProperties>
</file>